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en_skoroszyt" defaultThemeVersion="164011"/>
  <bookViews>
    <workbookView xWindow="0" yWindow="0" windowWidth="28800" windowHeight="11730"/>
  </bookViews>
  <sheets>
    <sheet name="Wykaz" sheetId="7" r:id="rId1"/>
  </sheets>
  <definedNames>
    <definedName name="_xlnm._FilterDatabase" localSheetId="0" hidden="1">Wykaz!$A$13:$Z$24</definedName>
    <definedName name="_xlnm.Print_Area" localSheetId="0">Wykaz!$A$1:$Z$36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G36" i="7"/>
  <c r="H36" i="7" s="1"/>
  <c r="H30" i="7"/>
  <c r="H31" i="7"/>
  <c r="H32" i="7"/>
  <c r="H33" i="7"/>
  <c r="H34" i="7"/>
  <c r="H35" i="7"/>
  <c r="H29" i="7"/>
  <c r="G32" i="7" l="1"/>
  <c r="F32" i="7"/>
  <c r="G34" i="7"/>
  <c r="Q20" i="7"/>
  <c r="S20" i="7" s="1"/>
  <c r="F34" i="7" s="1"/>
  <c r="W20" i="7" l="1"/>
  <c r="V18" i="7"/>
  <c r="Q18" i="7"/>
  <c r="S18" i="7" s="1"/>
  <c r="W18" i="7" s="1"/>
  <c r="Q14" i="7" l="1"/>
  <c r="S14" i="7" s="1"/>
  <c r="F29" i="7" s="1"/>
  <c r="V14" i="7"/>
  <c r="G29" i="7" s="1"/>
  <c r="Q15" i="7"/>
  <c r="S15" i="7" s="1"/>
  <c r="F30" i="7" s="1"/>
  <c r="V15" i="7"/>
  <c r="G30" i="7" s="1"/>
  <c r="Q16" i="7"/>
  <c r="S16" i="7" s="1"/>
  <c r="F31" i="7" s="1"/>
  <c r="V16" i="7"/>
  <c r="G31" i="7" s="1"/>
  <c r="Q17" i="7"/>
  <c r="V17" i="7"/>
  <c r="Q19" i="7"/>
  <c r="S19" i="7" s="1"/>
  <c r="V19" i="7"/>
  <c r="G33" i="7" s="1"/>
  <c r="Q21" i="7"/>
  <c r="S21" i="7" s="1"/>
  <c r="V21" i="7"/>
  <c r="G35" i="7" s="1"/>
  <c r="R22" i="7"/>
  <c r="U22" i="7"/>
  <c r="W21" i="7" l="1"/>
  <c r="F35" i="7"/>
  <c r="F33" i="7"/>
  <c r="W19" i="7"/>
  <c r="S17" i="7"/>
  <c r="W17" i="7" s="1"/>
  <c r="W16" i="7"/>
  <c r="W14" i="7"/>
  <c r="Q22" i="7"/>
  <c r="V22" i="7"/>
  <c r="W15" i="7"/>
  <c r="S22" i="7"/>
  <c r="W22" i="7" l="1"/>
</calcChain>
</file>

<file path=xl/comments1.xml><?xml version="1.0" encoding="utf-8"?>
<comments xmlns="http://schemas.openxmlformats.org/spreadsheetml/2006/main">
  <authors>
    <author>Autor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Nadany przez NAWA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Zgodnie z paszportem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Zgodnie z paszportem</t>
        </r>
      </text>
    </comment>
    <comment ref="F12" authorId="0" shapeId="0">
      <text>
        <r>
          <rPr>
            <b/>
            <sz val="9"/>
            <color indexed="81"/>
            <rFont val="Tahoma"/>
            <charset val="1"/>
          </rPr>
          <t>W przypadku Programu CEEPUS podajemy kraj kierujący na stypendium: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  <charset val="238"/>
          </rPr>
          <t>Wpisany przez NAWA</t>
        </r>
      </text>
    </comment>
    <comment ref="M12" authorId="0" shapeId="0">
      <text>
        <r>
          <rPr>
            <b/>
            <sz val="11"/>
            <color indexed="81"/>
            <rFont val="Tahoma"/>
            <family val="2"/>
            <charset val="238"/>
          </rPr>
          <t>Od roku akademickiego 2019/20120 będzie to semestr zimowy lub letni</t>
        </r>
      </text>
    </comment>
    <comment ref="T12" authorId="0" shapeId="0">
      <text>
        <r>
          <rPr>
            <b/>
            <sz val="11"/>
            <color indexed="81"/>
            <rFont val="Tahoma"/>
            <family val="2"/>
            <charset val="238"/>
          </rPr>
          <t>Raport przesyłamy w postaci plików Excel i pdf na mail (adresy podane w Umowie Ramowej) a wersję "papierową" - pocztą na adres NAWA</t>
        </r>
      </text>
    </comment>
    <comment ref="Q13" authorId="0" shapeId="0">
      <text>
        <r>
          <rPr>
            <b/>
            <sz val="12"/>
            <color indexed="81"/>
            <rFont val="Tahoma"/>
            <family val="2"/>
            <charset val="238"/>
          </rPr>
          <t>stawka * liczba miesięcy</t>
        </r>
      </text>
    </comment>
    <comment ref="R13" authorId="0" shapeId="0">
      <text>
        <r>
          <rPr>
            <b/>
            <sz val="11"/>
            <color indexed="81"/>
            <rFont val="Tahoma"/>
            <family val="2"/>
            <charset val="238"/>
          </rPr>
          <t>Planowane wypłaty kwot dodatkowych:
- na zagospodarowanie 
- na przygotowanie pracy dyplomowej</t>
        </r>
      </text>
    </comment>
    <comment ref="T13" authorId="0" shapeId="0">
      <text>
        <r>
          <rPr>
            <b/>
            <sz val="11"/>
            <color indexed="81"/>
            <rFont val="Tahoma"/>
            <family val="2"/>
            <charset val="238"/>
          </rPr>
          <t>Rozliczamy liczbę miesięcy wypłat stypendium w odniesieniu do sprawozdanego okresu</t>
        </r>
      </text>
    </comment>
    <comment ref="U13" authorId="0" shapeId="0">
      <text>
        <r>
          <rPr>
            <b/>
            <sz val="11"/>
            <color indexed="81"/>
            <rFont val="Tahoma"/>
            <family val="2"/>
            <charset val="238"/>
          </rPr>
          <t>Wypłacone kwoty dodatkowe:
- na zagospodarowanie
- na przygotowanie pracy dyplomowej</t>
        </r>
      </text>
    </comment>
    <comment ref="W13" authorId="0" shapeId="0">
      <text>
        <r>
          <rPr>
            <b/>
            <sz val="11"/>
            <color indexed="81"/>
            <rFont val="Tahoma"/>
            <family val="2"/>
            <charset val="238"/>
          </rPr>
          <t xml:space="preserve">Wartość zaliczki razem- wartość kwoty wypłaconej razem.
Wartość dodatnia oznacza nadpłatę środków wypłaconych Uczelni, a wartość ujemna niedopłatę
</t>
        </r>
      </text>
    </comment>
    <comment ref="X13" authorId="0" shapeId="0">
      <text>
        <r>
          <rPr>
            <b/>
            <sz val="11"/>
            <color indexed="81"/>
            <rFont val="Tahoma"/>
            <family val="2"/>
            <charset val="238"/>
          </rPr>
          <t>Pole do uwag odnoszących się do zmian w wysokości wypłaconych świadczeń, statusu studentów itp.
Poniżej podajemy przykładowe komentarze</t>
        </r>
      </text>
    </comment>
  </commentList>
</comments>
</file>

<file path=xl/sharedStrings.xml><?xml version="1.0" encoding="utf-8"?>
<sst xmlns="http://schemas.openxmlformats.org/spreadsheetml/2006/main" count="71" uniqueCount="69">
  <si>
    <t xml:space="preserve">Uczelnia przyjmująca: </t>
  </si>
  <si>
    <t>Rok akademicki:</t>
  </si>
  <si>
    <t>Semestr studiów:</t>
  </si>
  <si>
    <t>L.p.</t>
  </si>
  <si>
    <t>1.</t>
  </si>
  <si>
    <t>2.</t>
  </si>
  <si>
    <t>3.</t>
  </si>
  <si>
    <t>4.</t>
  </si>
  <si>
    <t>8.</t>
  </si>
  <si>
    <t>&lt;pobierane z profilu utworzonego w naborze uczelni&gt;</t>
  </si>
  <si>
    <t>&lt;format: 2018/2019&gt;</t>
  </si>
  <si>
    <t>Załącznik nr 2 - Wzór wykazu Stypendystów i Raportu Uczelni</t>
  </si>
  <si>
    <t>∑</t>
  </si>
  <si>
    <t>Podsumowanie</t>
  </si>
  <si>
    <t>Raport</t>
  </si>
  <si>
    <t>CEEPUS</t>
  </si>
  <si>
    <t>Razem</t>
  </si>
  <si>
    <t>Program</t>
  </si>
  <si>
    <t>Zaliczka</t>
  </si>
  <si>
    <t>Różnica</t>
  </si>
  <si>
    <r>
      <t xml:space="preserve">Zaliczka </t>
    </r>
    <r>
      <rPr>
        <b/>
        <i/>
        <sz val="9"/>
        <color rgb="FF7030A0"/>
        <rFont val="Lato Light"/>
        <family val="2"/>
        <charset val="238"/>
      </rPr>
      <t>&lt;suma kolumny RAZEM&gt;</t>
    </r>
  </si>
  <si>
    <t>Stawka miesięczna stypendium</t>
  </si>
  <si>
    <t>Uwagi</t>
  </si>
  <si>
    <t>Okres realizacji stypendium
 "od"</t>
  </si>
  <si>
    <t>Okres realizacji stypendium 
"do"</t>
  </si>
  <si>
    <t xml:space="preserve">Liczba miesięcy za które wypłacono stypendium </t>
  </si>
  <si>
    <t>Współpraca bilateralna</t>
  </si>
  <si>
    <t>Umowy międzynarodowe</t>
  </si>
  <si>
    <t>&lt;rozwija dwie opcje: zimowy (czyli październik - luty) albo letni (reszta)&gt;</t>
  </si>
  <si>
    <r>
      <rPr>
        <b/>
        <sz val="11"/>
        <color rgb="FF000000"/>
        <rFont val="Lato Light"/>
        <family val="2"/>
        <charset val="238"/>
      </rPr>
      <t>Indywidualne stypendia, Indywidualne stypendia w zakresie języka polskiego</t>
    </r>
    <r>
      <rPr>
        <sz val="11"/>
        <color rgb="FF000000"/>
        <rFont val="Lato Light"/>
        <family val="2"/>
        <charset val="238"/>
      </rPr>
      <t xml:space="preserve"> </t>
    </r>
    <r>
      <rPr>
        <i/>
        <sz val="10"/>
        <color rgb="FF7030A0"/>
        <rFont val="Lato Light"/>
        <family val="2"/>
        <charset val="238"/>
      </rPr>
      <t>(w tym osoby odbywające roczne kursy przygotowujące do studiów w Polsce w ramach tych programów)</t>
    </r>
  </si>
  <si>
    <r>
      <rPr>
        <b/>
        <sz val="11"/>
        <color rgb="FF000000"/>
        <rFont val="Lato Light"/>
        <family val="2"/>
        <charset val="238"/>
      </rPr>
      <t xml:space="preserve">Program Stypendialny dla Polonii – I, II, III stopień oraz jednolite studia magisterskie, </t>
    </r>
    <r>
      <rPr>
        <sz val="11"/>
        <color rgb="FF000000"/>
        <rFont val="Lato Light"/>
        <family val="2"/>
        <charset val="238"/>
      </rPr>
      <t xml:space="preserve"> </t>
    </r>
    <r>
      <rPr>
        <i/>
        <sz val="10"/>
        <color rgb="FF7030A0"/>
        <rFont val="Lato Light"/>
        <family val="2"/>
        <charset val="238"/>
      </rPr>
      <t>(w tym osoby odbywające roczne kursy przygotowujące do studiów w Polsce w ramach tego Programu)</t>
    </r>
  </si>
  <si>
    <r>
      <rPr>
        <b/>
        <sz val="11"/>
        <color rgb="FF000000"/>
        <rFont val="Lato Light"/>
        <family val="2"/>
        <charset val="238"/>
      </rPr>
      <t>Program stypendialny im. Stefana Banacha</t>
    </r>
    <r>
      <rPr>
        <b/>
        <i/>
        <sz val="10"/>
        <color rgb="FF7030A0"/>
        <rFont val="Lato Light"/>
        <family val="2"/>
        <charset val="238"/>
      </rPr>
      <t xml:space="preserve"> </t>
    </r>
    <r>
      <rPr>
        <i/>
        <sz val="10"/>
        <color rgb="FF7030A0"/>
        <rFont val="Lato Light"/>
        <family val="2"/>
        <charset val="238"/>
      </rPr>
      <t>(w tym osoby odbywające roczne kursy przygotowujące do studiów w Polsce w ramach tego Programu)</t>
    </r>
  </si>
  <si>
    <r>
      <rPr>
        <b/>
        <sz val="11"/>
        <color rgb="FF000000"/>
        <rFont val="Lato Light"/>
        <family val="2"/>
        <charset val="238"/>
      </rPr>
      <t xml:space="preserve">Program Stypendialny im. Ignacego Łukasiewicza </t>
    </r>
    <r>
      <rPr>
        <i/>
        <sz val="10"/>
        <color rgb="FF7030A0"/>
        <rFont val="Lato Light"/>
        <family val="2"/>
        <charset val="238"/>
      </rPr>
      <t>(w tym osoby odbywające roczne kursy przygotowujące do studiów w Polsce w ramach tego Programu)</t>
    </r>
  </si>
  <si>
    <t xml:space="preserve">
Program</t>
  </si>
  <si>
    <t xml:space="preserve">
Nr ewidencyjny stypendysty</t>
  </si>
  <si>
    <t xml:space="preserve">
Nazwisko stypendysty</t>
  </si>
  <si>
    <t xml:space="preserve">
Imię stypendysty</t>
  </si>
  <si>
    <t xml:space="preserve">
Stopień studiów</t>
  </si>
  <si>
    <t xml:space="preserve">
Rok studiów</t>
  </si>
  <si>
    <t xml:space="preserve">
Kierunek studiów</t>
  </si>
  <si>
    <t xml:space="preserve"> 
Instytucja 
przyjmująca / delegująca w RP</t>
  </si>
  <si>
    <t xml:space="preserve">
Rok akademicki naboru NAWA</t>
  </si>
  <si>
    <t>Indywidualne stypendia 
w zakresie języka polskiego</t>
  </si>
  <si>
    <t>Program Stypendialny 
dla Polonii</t>
  </si>
  <si>
    <t>Program Stypendialny 
im. Ignacego Łukasiewicza</t>
  </si>
  <si>
    <r>
      <t xml:space="preserve">Kwota wypłacona </t>
    </r>
    <r>
      <rPr>
        <b/>
        <sz val="11"/>
        <color rgb="FFFF0000"/>
        <rFont val="Lato Light"/>
        <family val="2"/>
        <charset val="238"/>
      </rPr>
      <t>Razem</t>
    </r>
  </si>
  <si>
    <r>
      <t>Kwota wypłacona Razem (Nota księgowa do NAWA)</t>
    </r>
    <r>
      <rPr>
        <b/>
        <i/>
        <sz val="9"/>
        <color rgb="FF7030A0"/>
        <rFont val="Lato Light"/>
        <family val="2"/>
        <charset val="238"/>
      </rPr>
      <t xml:space="preserve"> 
&lt;Kwota wypłacona RAZEM&gt;</t>
    </r>
  </si>
  <si>
    <r>
      <rPr>
        <b/>
        <sz val="11"/>
        <color rgb="FF000000"/>
        <rFont val="Lato Light"/>
        <family val="2"/>
        <charset val="238"/>
      </rPr>
      <t xml:space="preserve">Współpraca bilateralna </t>
    </r>
    <r>
      <rPr>
        <i/>
        <sz val="10"/>
        <color rgb="FF7030A0"/>
        <rFont val="Lato Light"/>
        <family val="2"/>
        <charset val="238"/>
      </rPr>
      <t>(w tym osoby odbywające roczne kursy przygotowujące do studiów w Polsce w ramach tych programów)</t>
    </r>
  </si>
  <si>
    <r>
      <rPr>
        <b/>
        <sz val="11"/>
        <color rgb="FF000000"/>
        <rFont val="Lato Light"/>
        <family val="2"/>
        <charset val="238"/>
      </rPr>
      <t>Umowy międzynarodowe</t>
    </r>
    <r>
      <rPr>
        <i/>
        <sz val="10"/>
        <color rgb="FF7030A0"/>
        <rFont val="Lato Light"/>
        <family val="2"/>
        <charset val="238"/>
      </rPr>
      <t xml:space="preserve"> (w tym osoby odbywające roczne kursy przygotowujące do studiów w Polsce w ramach tych programów)</t>
    </r>
  </si>
  <si>
    <t>Liczba miesięcy przyznanego stypendium</t>
  </si>
  <si>
    <r>
      <t xml:space="preserve">Zaliczka 
</t>
    </r>
    <r>
      <rPr>
        <b/>
        <sz val="11"/>
        <color rgb="FFFF0000"/>
        <rFont val="Lato Light"/>
        <family val="2"/>
        <charset val="238"/>
      </rPr>
      <t>Razem</t>
    </r>
  </si>
  <si>
    <t>Kwota dodatkowa do wypłaty stypendyście</t>
  </si>
  <si>
    <t xml:space="preserve">Kwota dodatkowa wypłacona stypendyście </t>
  </si>
  <si>
    <t>Kwota 
do wypłaty 
wg stawek</t>
  </si>
  <si>
    <t>wcześniej ukończył studia - marzec był ostatnim miesiącem studiów</t>
  </si>
  <si>
    <t>Obywatelstwo stypendysty</t>
  </si>
  <si>
    <t>wstrzymano wypłatę stypendium - skreślony z listy studentów przed rozpoczęciem okresu sprawozdawczego</t>
  </si>
  <si>
    <t>zrezygnował ze studiów - stypendium otrzymał tylko za 1 miesiąc</t>
  </si>
  <si>
    <t>brak stypendysty na wykazie NAWA: dopisany w porozumieniu z NAWA - uzyskał zgodę na wznowienie stypendium, wypłata dodatku w związku z przygotowaniem pracy dyplomowej</t>
  </si>
  <si>
    <t xml:space="preserve">wcześniej ukończył studia - dodatek w związku z pisaniem pracy dyplomowej oraz stypendium za 1 miesiąc </t>
  </si>
  <si>
    <t>5.</t>
  </si>
  <si>
    <t>6.</t>
  </si>
  <si>
    <t>7.</t>
  </si>
  <si>
    <t>Program Stypendialny 
im. Srefana Banacha</t>
  </si>
  <si>
    <t>Indywidualne stypendia</t>
  </si>
  <si>
    <t>wstrzymano wypłatę stypendium - roczny urlop dziekański od lutego</t>
  </si>
  <si>
    <t>wstrzymano wypłatę stypendium - powtarza semestr / rok</t>
  </si>
  <si>
    <t>Kraj realizacji stypendium</t>
  </si>
  <si>
    <t>Kolumny od A do S nie podlegają edycji przez Uczelnię na etapie otrzymanego Wykazu Stypendystów. 
Odkrywając kolumny T-X Uczelnia otrzymuje raport do uzupełniania w tym zakresie, ewentualnie również w kolumnach A-S jeżeli zachodzi potrzeba aktualizacji lub korekty danych. Uprzejmie prosimy o wyróżnienie dokonywanych aktualizacji danych, wskazując ich zakres w kolumnie X - Uwagi.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</si>
</sst>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d\ mmmm\ yyyy;@"/>
    <numFmt numFmtId="165" formatCode="#,##0.00\ [$PLN];[Red]\-#,##0.00\ [$PLN]"/>
    <numFmt numFmtId="166" formatCode="#,##0.00\ [$PLN]"/>
    <numFmt numFmtId="167" formatCode="#,##0.00\ [$PLN];[Red]#,##0.00\ [$PLN]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Lato Light"/>
      <family val="2"/>
      <charset val="238"/>
    </font>
    <font>
      <b/>
      <sz val="11"/>
      <color rgb="FF000000"/>
      <name val="Lato Light"/>
      <family val="2"/>
      <charset val="238"/>
    </font>
    <font>
      <i/>
      <sz val="10"/>
      <color rgb="FF7030A0"/>
      <name val="Lato Light"/>
      <family val="2"/>
      <charset val="238"/>
    </font>
    <font>
      <b/>
      <sz val="18"/>
      <color rgb="FF000000"/>
      <name val="Lato Light"/>
      <family val="2"/>
      <charset val="238"/>
    </font>
    <font>
      <b/>
      <i/>
      <sz val="10"/>
      <color rgb="FF7030A0"/>
      <name val="Lato Light"/>
      <family val="2"/>
      <charset val="238"/>
    </font>
    <font>
      <b/>
      <i/>
      <sz val="9"/>
      <color rgb="FF7030A0"/>
      <name val="Lato Light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Lato Light"/>
      <family val="2"/>
      <charset val="238"/>
    </font>
    <font>
      <b/>
      <sz val="16"/>
      <name val="Lato Light"/>
      <family val="2"/>
      <charset val="238"/>
    </font>
    <font>
      <i/>
      <sz val="9"/>
      <color rgb="FFFF0000"/>
      <name val="Lato Light"/>
      <family val="2"/>
      <charset val="238"/>
    </font>
    <font>
      <i/>
      <sz val="11"/>
      <color rgb="FFFF0000"/>
      <name val="Lato Light"/>
      <family val="2"/>
      <charset val="238"/>
    </font>
    <font>
      <b/>
      <sz val="11"/>
      <color theme="1"/>
      <name val="Lato Light"/>
      <family val="2"/>
      <charset val="238"/>
    </font>
    <font>
      <b/>
      <sz val="14"/>
      <color theme="1"/>
      <name val="Lato Light"/>
      <family val="2"/>
      <charset val="238"/>
    </font>
    <font>
      <sz val="14"/>
      <color theme="1"/>
      <name val="Lato Light"/>
      <family val="2"/>
      <charset val="238"/>
    </font>
    <font>
      <b/>
      <sz val="11"/>
      <color rgb="FFFF0000"/>
      <name val="Lato Light"/>
      <family val="2"/>
      <charset val="238"/>
    </font>
    <font>
      <b/>
      <sz val="12"/>
      <color theme="1"/>
      <name val="Lato Light"/>
      <family val="2"/>
      <charset val="238"/>
    </font>
    <font>
      <sz val="12"/>
      <color theme="1"/>
      <name val="Lato Light"/>
      <family val="2"/>
      <charset val="238"/>
    </font>
    <font>
      <b/>
      <i/>
      <sz val="12"/>
      <color rgb="FF7030A0"/>
      <name val="Lato Light"/>
      <family val="2"/>
      <charset val="238"/>
    </font>
    <font>
      <b/>
      <sz val="12"/>
      <color rgb="FF7030A0"/>
      <name val="Lato Light"/>
      <family val="2"/>
      <charset val="238"/>
    </font>
    <font>
      <b/>
      <sz val="12"/>
      <color rgb="FFFF0000"/>
      <name val="Lato Light"/>
      <family val="2"/>
      <charset val="238"/>
    </font>
    <font>
      <b/>
      <sz val="11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b/>
      <sz val="13"/>
      <color rgb="FFFF0000"/>
      <name val="Lato Light"/>
      <family val="2"/>
      <charset val="238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vertical="center" wrapText="1"/>
    </xf>
    <xf numFmtId="165" fontId="1" fillId="0" borderId="6" xfId="0" applyNumberFormat="1" applyFont="1" applyBorder="1" applyAlignment="1">
      <alignment vertical="center" wrapText="1"/>
    </xf>
    <xf numFmtId="167" fontId="2" fillId="0" borderId="6" xfId="0" applyNumberFormat="1" applyFont="1" applyBorder="1" applyAlignment="1">
      <alignment vertical="center" wrapText="1"/>
    </xf>
    <xf numFmtId="165" fontId="1" fillId="0" borderId="7" xfId="0" applyNumberFormat="1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/>
    <xf numFmtId="0" fontId="8" fillId="0" borderId="1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horizontal="center" vertical="center"/>
    </xf>
    <xf numFmtId="166" fontId="17" fillId="4" borderId="5" xfId="0" applyNumberFormat="1" applyFont="1" applyFill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166" fontId="17" fillId="0" borderId="5" xfId="0" applyNumberFormat="1" applyFont="1" applyBorder="1" applyAlignment="1">
      <alignment vertical="center"/>
    </xf>
    <xf numFmtId="166" fontId="8" fillId="0" borderId="12" xfId="0" applyNumberFormat="1" applyFont="1" applyBorder="1" applyAlignment="1">
      <alignment vertical="center"/>
    </xf>
    <xf numFmtId="166" fontId="8" fillId="4" borderId="12" xfId="0" applyNumberFormat="1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67" fontId="1" fillId="0" borderId="0" xfId="0" applyNumberFormat="1" applyFont="1" applyBorder="1" applyAlignment="1">
      <alignment vertical="center" wrapText="1"/>
    </xf>
    <xf numFmtId="167" fontId="2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/>
    <xf numFmtId="0" fontId="13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14" fillId="2" borderId="9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180975</xdr:rowOff>
    </xdr:from>
    <xdr:to>
      <xdr:col>2</xdr:col>
      <xdr:colOff>5557</xdr:colOff>
      <xdr:row>2</xdr:row>
      <xdr:rowOff>130175</xdr:rowOff>
    </xdr:to>
    <xdr:pic>
      <xdr:nvPicPr>
        <xdr:cNvPr id="2" name="Obraz 1" descr="LOGO_P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0975"/>
          <a:ext cx="2552700" cy="33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5:Z36"/>
  <sheetViews>
    <sheetView tabSelected="1" view="pageBreakPreview" topLeftCell="A24" zoomScaleNormal="75" zoomScaleSheetLayoutView="100" workbookViewId="0">
      <selection activeCell="F29" sqref="F29"/>
    </sheetView>
  </sheetViews>
  <sheetFormatPr defaultColWidth="0" defaultRowHeight="15" x14ac:dyDescent="0.25"/>
  <cols>
    <col min="1" max="1" width="9.140625" style="7" customWidth="1"/>
    <col min="2" max="2" width="33.42578125" style="7" customWidth="1"/>
    <col min="3" max="3" width="19.5703125" style="7" customWidth="1"/>
    <col min="4" max="4" width="18.85546875" style="7" customWidth="1"/>
    <col min="5" max="5" width="15.140625" style="7" customWidth="1"/>
    <col min="6" max="6" width="18.7109375" style="7" customWidth="1"/>
    <col min="7" max="8" width="27.28515625" style="7" customWidth="1"/>
    <col min="9" max="9" width="18.7109375" style="7" customWidth="1"/>
    <col min="10" max="10" width="26.7109375" style="7" customWidth="1"/>
    <col min="11" max="11" width="20.140625" style="7" customWidth="1"/>
    <col min="12" max="12" width="14.140625" style="7" customWidth="1"/>
    <col min="13" max="13" width="17.5703125" style="7" customWidth="1"/>
    <col min="14" max="14" width="19.7109375" style="7" customWidth="1"/>
    <col min="15" max="15" width="16" style="7" customWidth="1"/>
    <col min="16" max="16" width="17.28515625" style="7" customWidth="1"/>
    <col min="17" max="17" width="17.42578125" style="7" customWidth="1"/>
    <col min="18" max="18" width="17.7109375" style="7" customWidth="1"/>
    <col min="19" max="19" width="18.28515625" style="7" customWidth="1"/>
    <col min="20" max="20" width="18.140625" style="8" customWidth="1"/>
    <col min="21" max="21" width="18.28515625" style="7" customWidth="1"/>
    <col min="22" max="22" width="15.85546875" style="7" customWidth="1"/>
    <col min="23" max="23" width="18.28515625" style="7" customWidth="1"/>
    <col min="24" max="24" width="52.140625" style="8" customWidth="1"/>
    <col min="25" max="25" width="18.28515625" style="7" hidden="1" customWidth="1"/>
    <col min="26" max="26" width="39.7109375" style="7" hidden="1" customWidth="1"/>
    <col min="27" max="27" width="0" style="7" hidden="1" customWidth="1"/>
    <col min="28" max="16384" width="0" style="7" hidden="1"/>
  </cols>
  <sheetData>
    <row r="5" spans="1:26" ht="24" customHeight="1" x14ac:dyDescent="0.25">
      <c r="B5" s="57" t="s">
        <v>11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26" ht="24" customHeight="1" x14ac:dyDescent="0.25">
      <c r="B6" s="9"/>
      <c r="C6" s="10"/>
      <c r="D6" s="11"/>
      <c r="E6" s="11"/>
      <c r="F6" s="11"/>
      <c r="G6" s="11"/>
      <c r="H6" s="52"/>
      <c r="I6" s="11"/>
    </row>
    <row r="8" spans="1:26" x14ac:dyDescent="0.25">
      <c r="A8" s="7" t="s">
        <v>0</v>
      </c>
      <c r="D8" s="12"/>
      <c r="F8" s="7" t="s">
        <v>9</v>
      </c>
    </row>
    <row r="9" spans="1:26" x14ac:dyDescent="0.25">
      <c r="A9" s="7" t="s">
        <v>1</v>
      </c>
      <c r="D9" s="12"/>
      <c r="F9" s="7" t="s">
        <v>10</v>
      </c>
    </row>
    <row r="10" spans="1:26" x14ac:dyDescent="0.25">
      <c r="A10" s="7" t="s">
        <v>2</v>
      </c>
      <c r="D10" s="12"/>
      <c r="F10" s="7" t="s">
        <v>28</v>
      </c>
    </row>
    <row r="11" spans="1:26" s="13" customFormat="1" ht="24.95" customHeight="1" x14ac:dyDescent="0.25">
      <c r="F11" s="14"/>
      <c r="G11" s="15"/>
      <c r="H11" s="15"/>
      <c r="I11" s="15"/>
      <c r="J11" s="15"/>
      <c r="Q11" s="69"/>
      <c r="R11" s="70"/>
      <c r="S11" s="70"/>
      <c r="T11" s="69"/>
      <c r="U11" s="70"/>
      <c r="V11" s="70"/>
      <c r="W11" s="70"/>
      <c r="X11" s="16"/>
    </row>
    <row r="12" spans="1:26" ht="29.25" customHeight="1" x14ac:dyDescent="0.25">
      <c r="A12" s="74" t="s">
        <v>3</v>
      </c>
      <c r="B12" s="74" t="s">
        <v>33</v>
      </c>
      <c r="C12" s="74" t="s">
        <v>34</v>
      </c>
      <c r="D12" s="74" t="s">
        <v>35</v>
      </c>
      <c r="E12" s="74" t="s">
        <v>36</v>
      </c>
      <c r="F12" s="74" t="s">
        <v>55</v>
      </c>
      <c r="G12" s="74" t="s">
        <v>40</v>
      </c>
      <c r="H12" s="74" t="s">
        <v>67</v>
      </c>
      <c r="I12" s="74" t="s">
        <v>41</v>
      </c>
      <c r="J12" s="74" t="s">
        <v>37</v>
      </c>
      <c r="K12" s="74" t="s">
        <v>38</v>
      </c>
      <c r="L12" s="74" t="s">
        <v>39</v>
      </c>
      <c r="M12" s="63" t="s">
        <v>18</v>
      </c>
      <c r="N12" s="64"/>
      <c r="O12" s="64"/>
      <c r="P12" s="64"/>
      <c r="Q12" s="64"/>
      <c r="R12" s="64"/>
      <c r="S12" s="65"/>
      <c r="T12" s="60" t="s">
        <v>14</v>
      </c>
      <c r="U12" s="61"/>
      <c r="V12" s="61"/>
      <c r="W12" s="61"/>
      <c r="X12" s="62"/>
      <c r="Y12" s="10"/>
      <c r="Z12" s="10"/>
    </row>
    <row r="13" spans="1:26" ht="91.5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17" t="s">
        <v>23</v>
      </c>
      <c r="N13" s="17" t="s">
        <v>24</v>
      </c>
      <c r="O13" s="17" t="s">
        <v>49</v>
      </c>
      <c r="P13" s="17" t="s">
        <v>21</v>
      </c>
      <c r="Q13" s="17" t="s">
        <v>53</v>
      </c>
      <c r="R13" s="17" t="s">
        <v>51</v>
      </c>
      <c r="S13" s="17" t="s">
        <v>50</v>
      </c>
      <c r="T13" s="18" t="s">
        <v>25</v>
      </c>
      <c r="U13" s="18" t="s">
        <v>52</v>
      </c>
      <c r="V13" s="19" t="s">
        <v>45</v>
      </c>
      <c r="W13" s="51" t="s">
        <v>19</v>
      </c>
      <c r="X13" s="18" t="s">
        <v>22</v>
      </c>
      <c r="Y13" s="10"/>
      <c r="Z13" s="10"/>
    </row>
    <row r="14" spans="1:26" s="13" customFormat="1" ht="60" customHeight="1" x14ac:dyDescent="0.25">
      <c r="A14" s="20" t="s">
        <v>4</v>
      </c>
      <c r="B14" s="21" t="s">
        <v>26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>
        <v>43466</v>
      </c>
      <c r="N14" s="23">
        <v>43555</v>
      </c>
      <c r="O14" s="24">
        <v>3</v>
      </c>
      <c r="P14" s="25">
        <v>1250</v>
      </c>
      <c r="Q14" s="25">
        <f>O14*P14</f>
        <v>3750</v>
      </c>
      <c r="R14" s="25">
        <v>500</v>
      </c>
      <c r="S14" s="25">
        <f>Q14+R14</f>
        <v>4250</v>
      </c>
      <c r="T14" s="26">
        <v>3</v>
      </c>
      <c r="U14" s="27">
        <v>500</v>
      </c>
      <c r="V14" s="27">
        <f>T14*P14+U14</f>
        <v>4250</v>
      </c>
      <c r="W14" s="28">
        <f>S14-V14</f>
        <v>0</v>
      </c>
      <c r="X14" s="29"/>
    </row>
    <row r="15" spans="1:26" s="13" customFormat="1" ht="60" customHeight="1" x14ac:dyDescent="0.25">
      <c r="A15" s="20" t="s">
        <v>5</v>
      </c>
      <c r="B15" s="21" t="s">
        <v>27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>
        <v>43466</v>
      </c>
      <c r="N15" s="23">
        <v>43555</v>
      </c>
      <c r="O15" s="24">
        <v>3</v>
      </c>
      <c r="P15" s="25">
        <v>1250</v>
      </c>
      <c r="Q15" s="25">
        <f t="shared" ref="Q15:Q21" si="0">O15*P15</f>
        <v>3750</v>
      </c>
      <c r="R15" s="25"/>
      <c r="S15" s="25">
        <f t="shared" ref="S15:S21" si="1">Q15+R15</f>
        <v>3750</v>
      </c>
      <c r="T15" s="26">
        <v>3</v>
      </c>
      <c r="U15" s="27">
        <v>500</v>
      </c>
      <c r="V15" s="27">
        <f t="shared" ref="V15:V21" si="2">T15*P15+U15</f>
        <v>4250</v>
      </c>
      <c r="W15" s="28">
        <f t="shared" ref="W15:W21" si="3">S15-V15</f>
        <v>-500</v>
      </c>
      <c r="X15" s="29" t="s">
        <v>54</v>
      </c>
    </row>
    <row r="16" spans="1:26" s="13" customFormat="1" ht="60" customHeight="1" x14ac:dyDescent="0.25">
      <c r="A16" s="20" t="s">
        <v>6</v>
      </c>
      <c r="B16" s="21" t="s">
        <v>15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>
        <v>43466</v>
      </c>
      <c r="N16" s="23">
        <v>43555</v>
      </c>
      <c r="O16" s="24">
        <v>3</v>
      </c>
      <c r="P16" s="25">
        <v>1500</v>
      </c>
      <c r="Q16" s="25">
        <f t="shared" si="0"/>
        <v>4500</v>
      </c>
      <c r="R16" s="25">
        <v>500</v>
      </c>
      <c r="S16" s="25">
        <f t="shared" si="1"/>
        <v>5000</v>
      </c>
      <c r="T16" s="26">
        <v>0</v>
      </c>
      <c r="U16" s="27">
        <v>0</v>
      </c>
      <c r="V16" s="27">
        <f t="shared" si="2"/>
        <v>0</v>
      </c>
      <c r="W16" s="28">
        <f t="shared" si="3"/>
        <v>5000</v>
      </c>
      <c r="X16" s="29" t="s">
        <v>66</v>
      </c>
    </row>
    <row r="17" spans="1:25" s="13" customFormat="1" ht="60" customHeight="1" x14ac:dyDescent="0.25">
      <c r="A17" s="20" t="s">
        <v>7</v>
      </c>
      <c r="B17" s="21" t="s">
        <v>64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>
        <v>43466</v>
      </c>
      <c r="N17" s="23">
        <v>43555</v>
      </c>
      <c r="O17" s="24">
        <v>3</v>
      </c>
      <c r="P17" s="25">
        <v>2200</v>
      </c>
      <c r="Q17" s="25">
        <f t="shared" si="0"/>
        <v>6600</v>
      </c>
      <c r="R17" s="25"/>
      <c r="S17" s="25">
        <f t="shared" si="1"/>
        <v>6600</v>
      </c>
      <c r="T17" s="26">
        <v>0</v>
      </c>
      <c r="U17" s="27">
        <v>0</v>
      </c>
      <c r="V17" s="27">
        <f t="shared" si="2"/>
        <v>0</v>
      </c>
      <c r="W17" s="28">
        <f t="shared" si="3"/>
        <v>6600</v>
      </c>
      <c r="X17" s="29" t="s">
        <v>56</v>
      </c>
    </row>
    <row r="18" spans="1:25" s="13" customFormat="1" ht="60" customHeight="1" x14ac:dyDescent="0.25">
      <c r="A18" s="20" t="s">
        <v>60</v>
      </c>
      <c r="B18" s="21" t="s">
        <v>42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>
        <v>43466</v>
      </c>
      <c r="N18" s="23">
        <v>43555</v>
      </c>
      <c r="O18" s="24">
        <v>3</v>
      </c>
      <c r="P18" s="25">
        <v>1250</v>
      </c>
      <c r="Q18" s="25">
        <f t="shared" si="0"/>
        <v>3750</v>
      </c>
      <c r="R18" s="25"/>
      <c r="S18" s="25">
        <f t="shared" si="1"/>
        <v>3750</v>
      </c>
      <c r="T18" s="26">
        <v>1</v>
      </c>
      <c r="U18" s="27"/>
      <c r="V18" s="27">
        <f t="shared" si="2"/>
        <v>1250</v>
      </c>
      <c r="W18" s="28">
        <f t="shared" si="3"/>
        <v>2500</v>
      </c>
      <c r="X18" s="29" t="s">
        <v>57</v>
      </c>
    </row>
    <row r="19" spans="1:25" s="13" customFormat="1" ht="69.75" customHeight="1" x14ac:dyDescent="0.25">
      <c r="A19" s="20" t="s">
        <v>61</v>
      </c>
      <c r="B19" s="21" t="s">
        <v>43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>
        <v>43466</v>
      </c>
      <c r="N19" s="23">
        <v>43555</v>
      </c>
      <c r="O19" s="24">
        <v>0</v>
      </c>
      <c r="P19" s="25">
        <v>1250</v>
      </c>
      <c r="Q19" s="25">
        <f t="shared" ref="Q19:Q20" si="4">O19*P19</f>
        <v>0</v>
      </c>
      <c r="R19" s="25"/>
      <c r="S19" s="25">
        <f t="shared" ref="S19:S20" si="5">Q19+R19</f>
        <v>0</v>
      </c>
      <c r="T19" s="26">
        <v>3</v>
      </c>
      <c r="U19" s="27">
        <v>500</v>
      </c>
      <c r="V19" s="27">
        <f t="shared" ref="V19" si="6">T19*P19+U19</f>
        <v>4250</v>
      </c>
      <c r="W19" s="28">
        <f t="shared" si="3"/>
        <v>-4250</v>
      </c>
      <c r="X19" s="29" t="s">
        <v>58</v>
      </c>
    </row>
    <row r="20" spans="1:25" s="13" customFormat="1" ht="69.75" customHeight="1" x14ac:dyDescent="0.25">
      <c r="A20" s="20" t="s">
        <v>62</v>
      </c>
      <c r="B20" s="30" t="s">
        <v>63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23">
        <v>43466</v>
      </c>
      <c r="N20" s="23">
        <v>43555</v>
      </c>
      <c r="O20" s="33">
        <v>3</v>
      </c>
      <c r="P20" s="34">
        <v>1500</v>
      </c>
      <c r="Q20" s="34">
        <f t="shared" si="4"/>
        <v>4500</v>
      </c>
      <c r="R20" s="34"/>
      <c r="S20" s="34">
        <f t="shared" si="5"/>
        <v>4500</v>
      </c>
      <c r="T20" s="35">
        <v>1</v>
      </c>
      <c r="U20" s="36"/>
      <c r="V20" s="36">
        <v>1500</v>
      </c>
      <c r="W20" s="28">
        <f t="shared" si="3"/>
        <v>3000</v>
      </c>
      <c r="X20" s="29" t="s">
        <v>65</v>
      </c>
    </row>
    <row r="21" spans="1:25" s="13" customFormat="1" ht="60" customHeight="1" thickBot="1" x14ac:dyDescent="0.3">
      <c r="A21" s="20" t="s">
        <v>8</v>
      </c>
      <c r="B21" s="30" t="s">
        <v>44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>
        <v>43466</v>
      </c>
      <c r="N21" s="32">
        <v>43555</v>
      </c>
      <c r="O21" s="33">
        <v>3</v>
      </c>
      <c r="P21" s="34">
        <v>2200</v>
      </c>
      <c r="Q21" s="34">
        <f t="shared" si="0"/>
        <v>6600</v>
      </c>
      <c r="R21" s="34"/>
      <c r="S21" s="34">
        <f t="shared" si="1"/>
        <v>6600</v>
      </c>
      <c r="T21" s="35">
        <v>1</v>
      </c>
      <c r="U21" s="36">
        <v>500</v>
      </c>
      <c r="V21" s="36">
        <f t="shared" si="2"/>
        <v>2700</v>
      </c>
      <c r="W21" s="28">
        <f t="shared" si="3"/>
        <v>3900</v>
      </c>
      <c r="X21" s="29" t="s">
        <v>59</v>
      </c>
    </row>
    <row r="22" spans="1:25" s="13" customFormat="1" ht="25.5" customHeight="1" thickBot="1" x14ac:dyDescent="0.3">
      <c r="A22" s="71" t="s">
        <v>12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  <c r="Q22" s="37">
        <f>SUM(Q14:Q21)</f>
        <v>33450</v>
      </c>
      <c r="R22" s="37">
        <f>SUM(R14:R21)</f>
        <v>1000</v>
      </c>
      <c r="S22" s="37">
        <f>SUM(S14:S21)</f>
        <v>34450</v>
      </c>
      <c r="T22" s="38"/>
      <c r="U22" s="37">
        <f>SUM(U14:U21)</f>
        <v>2000</v>
      </c>
      <c r="V22" s="37">
        <f>SUM(V14:V21)</f>
        <v>18200</v>
      </c>
      <c r="W22" s="39">
        <f>SUM(W14:W21)</f>
        <v>16250</v>
      </c>
      <c r="X22" s="54"/>
      <c r="Y22" s="53"/>
    </row>
    <row r="23" spans="1:25" s="40" customFormat="1" ht="33.75" customHeight="1" x14ac:dyDescent="0.25">
      <c r="B23" s="41"/>
      <c r="G23" s="41"/>
      <c r="H23" s="41"/>
      <c r="M23" s="42"/>
      <c r="T23" s="43"/>
      <c r="X23" s="43"/>
    </row>
    <row r="24" spans="1:25" s="40" customFormat="1" ht="60" customHeight="1" x14ac:dyDescent="0.25">
      <c r="A24" s="44"/>
      <c r="B24" s="76" t="s">
        <v>68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X24" s="43"/>
    </row>
    <row r="26" spans="1:25" ht="18.75" x14ac:dyDescent="0.3">
      <c r="B26" s="45" t="s">
        <v>13</v>
      </c>
    </row>
    <row r="27" spans="1:25" ht="15.75" thickBot="1" x14ac:dyDescent="0.3"/>
    <row r="28" spans="1:25" ht="72.75" customHeight="1" thickBot="1" x14ac:dyDescent="0.3">
      <c r="B28" s="81" t="s">
        <v>17</v>
      </c>
      <c r="C28" s="82"/>
      <c r="D28" s="82"/>
      <c r="E28" s="83"/>
      <c r="F28" s="1" t="s">
        <v>20</v>
      </c>
      <c r="G28" s="1" t="s">
        <v>46</v>
      </c>
      <c r="H28" s="1" t="s">
        <v>19</v>
      </c>
      <c r="I28" s="46"/>
      <c r="J28" s="47"/>
      <c r="K28" s="47"/>
      <c r="L28" s="48"/>
    </row>
    <row r="29" spans="1:25" ht="60" customHeight="1" thickBot="1" x14ac:dyDescent="0.3">
      <c r="B29" s="66" t="s">
        <v>47</v>
      </c>
      <c r="C29" s="67"/>
      <c r="D29" s="67"/>
      <c r="E29" s="68"/>
      <c r="F29" s="2">
        <f>S14</f>
        <v>4250</v>
      </c>
      <c r="G29" s="2">
        <f>V14</f>
        <v>4250</v>
      </c>
      <c r="H29" s="3">
        <f>F29-G29</f>
        <v>0</v>
      </c>
      <c r="I29" s="5"/>
      <c r="J29" s="55"/>
      <c r="K29" s="49"/>
      <c r="L29" s="49"/>
    </row>
    <row r="30" spans="1:25" ht="60" customHeight="1" thickBot="1" x14ac:dyDescent="0.3">
      <c r="B30" s="66" t="s">
        <v>48</v>
      </c>
      <c r="C30" s="67"/>
      <c r="D30" s="67"/>
      <c r="E30" s="68"/>
      <c r="F30" s="2">
        <f>S15</f>
        <v>3750</v>
      </c>
      <c r="G30" s="2">
        <f>V15</f>
        <v>4250</v>
      </c>
      <c r="H30" s="3">
        <f t="shared" ref="H30:H36" si="7">F30-G30</f>
        <v>-500</v>
      </c>
      <c r="I30" s="5"/>
      <c r="J30" s="55"/>
      <c r="K30" s="49"/>
      <c r="L30" s="49"/>
    </row>
    <row r="31" spans="1:25" ht="60" customHeight="1" thickBot="1" x14ac:dyDescent="0.3">
      <c r="B31" s="84" t="s">
        <v>15</v>
      </c>
      <c r="C31" s="85"/>
      <c r="D31" s="85"/>
      <c r="E31" s="86"/>
      <c r="F31" s="2">
        <f>S16</f>
        <v>5000</v>
      </c>
      <c r="G31" s="2">
        <f>V16</f>
        <v>0</v>
      </c>
      <c r="H31" s="3">
        <f t="shared" si="7"/>
        <v>5000</v>
      </c>
      <c r="I31" s="5"/>
      <c r="J31" s="55"/>
      <c r="K31" s="49"/>
      <c r="L31" s="49"/>
    </row>
    <row r="32" spans="1:25" ht="60" customHeight="1" thickBot="1" x14ac:dyDescent="0.3">
      <c r="B32" s="66" t="s">
        <v>29</v>
      </c>
      <c r="C32" s="67"/>
      <c r="D32" s="67"/>
      <c r="E32" s="68"/>
      <c r="F32" s="2">
        <f>Q17+Q18</f>
        <v>10350</v>
      </c>
      <c r="G32" s="2">
        <f>V17+V18</f>
        <v>1250</v>
      </c>
      <c r="H32" s="3">
        <f t="shared" si="7"/>
        <v>9100</v>
      </c>
      <c r="I32" s="5"/>
      <c r="J32" s="55"/>
      <c r="K32" s="49"/>
      <c r="L32" s="49"/>
    </row>
    <row r="33" spans="2:12" ht="60" customHeight="1" thickBot="1" x14ac:dyDescent="0.3">
      <c r="B33" s="66" t="s">
        <v>30</v>
      </c>
      <c r="C33" s="67"/>
      <c r="D33" s="67"/>
      <c r="E33" s="68"/>
      <c r="F33" s="2">
        <f>S19</f>
        <v>0</v>
      </c>
      <c r="G33" s="2">
        <f>V19</f>
        <v>4250</v>
      </c>
      <c r="H33" s="3">
        <f t="shared" si="7"/>
        <v>-4250</v>
      </c>
      <c r="I33" s="5"/>
      <c r="J33" s="55"/>
      <c r="K33" s="49"/>
      <c r="L33" s="49"/>
    </row>
    <row r="34" spans="2:12" ht="60" customHeight="1" thickBot="1" x14ac:dyDescent="0.3">
      <c r="B34" s="66" t="s">
        <v>31</v>
      </c>
      <c r="C34" s="67"/>
      <c r="D34" s="67"/>
      <c r="E34" s="68"/>
      <c r="F34" s="2">
        <f>S20</f>
        <v>4500</v>
      </c>
      <c r="G34" s="2">
        <f>V20</f>
        <v>1500</v>
      </c>
      <c r="H34" s="3">
        <f t="shared" si="7"/>
        <v>3000</v>
      </c>
      <c r="I34" s="5"/>
      <c r="J34" s="55"/>
      <c r="K34" s="49"/>
      <c r="L34" s="49"/>
    </row>
    <row r="35" spans="2:12" ht="60" customHeight="1" thickBot="1" x14ac:dyDescent="0.3">
      <c r="B35" s="66" t="s">
        <v>32</v>
      </c>
      <c r="C35" s="67"/>
      <c r="D35" s="67"/>
      <c r="E35" s="68"/>
      <c r="F35" s="2">
        <f>S21</f>
        <v>6600</v>
      </c>
      <c r="G35" s="2">
        <f>V21</f>
        <v>2700</v>
      </c>
      <c r="H35" s="3">
        <f t="shared" si="7"/>
        <v>3900</v>
      </c>
      <c r="I35" s="5"/>
      <c r="J35" s="55"/>
      <c r="K35" s="49"/>
      <c r="L35" s="49"/>
    </row>
    <row r="36" spans="2:12" ht="44.25" customHeight="1" thickBot="1" x14ac:dyDescent="0.3">
      <c r="B36" s="78" t="s">
        <v>16</v>
      </c>
      <c r="C36" s="79"/>
      <c r="D36" s="79"/>
      <c r="E36" s="80"/>
      <c r="F36" s="4">
        <f>SUM(F29:F35)</f>
        <v>34450</v>
      </c>
      <c r="G36" s="4">
        <f>SUM(G29:G35)</f>
        <v>18200</v>
      </c>
      <c r="H36" s="3">
        <f t="shared" si="7"/>
        <v>16250</v>
      </c>
      <c r="I36" s="6"/>
      <c r="J36" s="56"/>
      <c r="K36" s="50"/>
      <c r="L36" s="50"/>
    </row>
  </sheetData>
  <autoFilter ref="A13:Z24"/>
  <mergeCells count="28">
    <mergeCell ref="B12:B13"/>
    <mergeCell ref="A12:A13"/>
    <mergeCell ref="B24:U24"/>
    <mergeCell ref="B36:E36"/>
    <mergeCell ref="B28:E28"/>
    <mergeCell ref="B30:E30"/>
    <mergeCell ref="B31:E31"/>
    <mergeCell ref="B32:E32"/>
    <mergeCell ref="B33:E33"/>
    <mergeCell ref="B34:E34"/>
    <mergeCell ref="B29:E29"/>
    <mergeCell ref="H12:H13"/>
    <mergeCell ref="B5:N5"/>
    <mergeCell ref="T12:X12"/>
    <mergeCell ref="M12:S12"/>
    <mergeCell ref="B35:E35"/>
    <mergeCell ref="Q11:S11"/>
    <mergeCell ref="T11:W11"/>
    <mergeCell ref="A22:P22"/>
    <mergeCell ref="F12:F13"/>
    <mergeCell ref="C12:C13"/>
    <mergeCell ref="D12:D13"/>
    <mergeCell ref="E12:E13"/>
    <mergeCell ref="G12:G13"/>
    <mergeCell ref="I12:I13"/>
    <mergeCell ref="J12:J13"/>
    <mergeCell ref="K12:K13"/>
    <mergeCell ref="L12:L13"/>
  </mergeCells>
  <dataValidations count="2">
    <dataValidation type="list" allowBlank="1" showInputMessage="1" showErrorMessage="1" sqref="C10">
      <formula1>$B$14:$B$21</formula1>
    </dataValidation>
    <dataValidation type="list" allowBlank="1" showInputMessage="1" showErrorMessage="1" sqref="B12:B13">
      <formula1>$B$12:$B$21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</vt:lpstr>
      <vt:lpstr>Wykaz!Obszar_wydruku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2019-03-26T11:05:46Z</dcterms:modified>
</cp:coreProperties>
</file>